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'Sheet1'!$A$1:$S$33</definedName>
  </definedNames>
  <calcPr fullCalcOnLoad="1"/>
</workbook>
</file>

<file path=xl/sharedStrings.xml><?xml version="1.0" encoding="utf-8"?>
<sst xmlns="http://schemas.openxmlformats.org/spreadsheetml/2006/main" count="16" uniqueCount="16">
  <si>
    <t>Temperature Calculation</t>
  </si>
  <si>
    <t>C</t>
  </si>
  <si>
    <t>T</t>
  </si>
  <si>
    <t>Kh</t>
  </si>
  <si>
    <t>Pressure Calculation</t>
  </si>
  <si>
    <t xml:space="preserve">CO2 vol </t>
  </si>
  <si>
    <t>CO2 g/L</t>
  </si>
  <si>
    <t>CO2 mol/L</t>
  </si>
  <si>
    <t>Calculations taken from http://en.wikipedia.org/wiki/Henry%27s_law</t>
  </si>
  <si>
    <t>Validated agibnst Sc</t>
  </si>
  <si>
    <t>against Schweppes table up to 30C</t>
  </si>
  <si>
    <t>P(bar abs)</t>
  </si>
  <si>
    <t>P (bar gauge)</t>
  </si>
  <si>
    <t>Concentration Calculation</t>
  </si>
  <si>
    <t>volumes CO2</t>
  </si>
  <si>
    <t>Input variable for column G 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</si>
</sst>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34" borderId="0" xfId="0" applyFont="1" applyFill="1" applyAlignment="1">
      <alignment horizontal="right"/>
    </xf>
    <xf numFmtId="2" fontId="36" fillId="0" borderId="0" xfId="0" applyNumberFormat="1" applyFont="1" applyAlignment="1">
      <alignment/>
    </xf>
    <xf numFmtId="2" fontId="36" fillId="33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0" fontId="36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/>
    </xf>
    <xf numFmtId="0" fontId="36" fillId="0" borderId="0" xfId="0" applyFont="1" applyAlignment="1">
      <alignment horizontal="left"/>
    </xf>
    <xf numFmtId="0" fontId="39" fillId="34" borderId="1" xfId="52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10675"/>
          <c:w val="0.9115"/>
          <c:h val="0.7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Sheet1!$F$29:$H$29</c:f>
              <c:strCache>
                <c:ptCount val="1"/>
                <c:pt idx="0">
                  <c:v>3 volumes CO2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Sheet1!$L$5:$L$11</c:f>
              <c:numCache/>
            </c:numRef>
          </c:xVal>
          <c:yVal>
            <c:numRef>
              <c:f>Sheet1!$B$5:$B$11</c:f>
              <c:numCache/>
            </c:numRef>
          </c:yVal>
          <c:smooth val="1"/>
        </c:ser>
        <c:axId val="61875296"/>
        <c:axId val="20006753"/>
      </c:scatterChart>
      <c:valAx>
        <c:axId val="6187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 (bar gauge)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 val="autoZero"/>
        <c:crossBetween val="midCat"/>
        <c:dispUnits/>
      </c:valAx>
      <c:valAx>
        <c:axId val="200067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75"/>
          <c:y val="0.01075"/>
          <c:w val="0.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5</xdr:row>
      <xdr:rowOff>19050</xdr:rowOff>
    </xdr:from>
    <xdr:to>
      <xdr:col>18</xdr:col>
      <xdr:colOff>552450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7781925" y="971550"/>
        <a:ext cx="3895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tabSelected="1" workbookViewId="0" topLeftCell="A1">
      <selection activeCell="F29" sqref="F29"/>
    </sheetView>
  </sheetViews>
  <sheetFormatPr defaultColWidth="9.140625" defaultRowHeight="15"/>
  <cols>
    <col min="8" max="8" width="11.421875" style="0" customWidth="1"/>
  </cols>
  <sheetData>
    <row r="2" spans="2:11" ht="15">
      <c r="B2" s="17" t="s">
        <v>0</v>
      </c>
      <c r="C2" s="2"/>
      <c r="D2" s="2"/>
      <c r="G2" s="17" t="s">
        <v>13</v>
      </c>
      <c r="H2" s="2"/>
      <c r="K2" s="17" t="s">
        <v>4</v>
      </c>
    </row>
    <row r="4" spans="2:12" ht="15">
      <c r="B4" s="4" t="s">
        <v>1</v>
      </c>
      <c r="C4" s="4" t="s">
        <v>2</v>
      </c>
      <c r="D4" s="2"/>
      <c r="E4" s="4" t="s">
        <v>3</v>
      </c>
      <c r="F4" s="2"/>
      <c r="G4" s="9" t="s">
        <v>5</v>
      </c>
      <c r="H4" s="5" t="s">
        <v>6</v>
      </c>
      <c r="I4" s="6" t="s">
        <v>7</v>
      </c>
      <c r="J4" s="4"/>
      <c r="K4" s="4" t="s">
        <v>11</v>
      </c>
      <c r="L4" s="6" t="s">
        <v>12</v>
      </c>
    </row>
    <row r="5" spans="2:12" ht="15">
      <c r="B5" s="2">
        <v>0</v>
      </c>
      <c r="C5">
        <f>B5+273</f>
        <v>273</v>
      </c>
      <c r="E5">
        <f>0.034*EXP(2400*((1/C5)-(1/298)))</f>
        <v>0.07108512060074566</v>
      </c>
      <c r="G5" s="13">
        <f>F29</f>
        <v>3</v>
      </c>
      <c r="H5" s="14">
        <f>G5*1.964</f>
        <v>5.8919999999999995</v>
      </c>
      <c r="I5">
        <f>H5/44</f>
        <v>0.1339090909090909</v>
      </c>
      <c r="K5">
        <f aca="true" t="shared" si="0" ref="K5:K24">I5/E5</f>
        <v>1.8837850984483837</v>
      </c>
      <c r="L5" s="10">
        <f>K5-1</f>
        <v>0.8837850984483837</v>
      </c>
    </row>
    <row r="6" spans="2:12" s="8" customFormat="1" ht="15">
      <c r="B6" s="3">
        <v>5</v>
      </c>
      <c r="C6" s="1">
        <f aca="true" t="shared" si="1" ref="C6:C24">B6+273</f>
        <v>278</v>
      </c>
      <c r="D6" s="1"/>
      <c r="E6" s="1">
        <f aca="true" t="shared" si="2" ref="E6:E24">0.034*EXP(2400*((1/C6)-(1/298)))</f>
        <v>0.06068901894075621</v>
      </c>
      <c r="F6" s="1"/>
      <c r="G6" s="13">
        <f>F29</f>
        <v>3</v>
      </c>
      <c r="H6" s="15">
        <f aca="true" t="shared" si="3" ref="H6:H24">G6*1.964</f>
        <v>5.8919999999999995</v>
      </c>
      <c r="I6" s="1">
        <f aca="true" t="shared" si="4" ref="I6:I24">H6/44</f>
        <v>0.1339090909090909</v>
      </c>
      <c r="J6" s="1"/>
      <c r="K6" s="1">
        <f t="shared" si="0"/>
        <v>2.206479742897329</v>
      </c>
      <c r="L6" s="11">
        <f aca="true" t="shared" si="5" ref="L6:L24">K6-1</f>
        <v>1.2064797428973288</v>
      </c>
    </row>
    <row r="7" spans="2:12" s="8" customFormat="1" ht="15">
      <c r="B7" s="7">
        <v>10</v>
      </c>
      <c r="C7" s="8">
        <f t="shared" si="1"/>
        <v>283</v>
      </c>
      <c r="E7" s="8">
        <f t="shared" si="2"/>
        <v>0.052103630022741945</v>
      </c>
      <c r="G7" s="13">
        <f>G6</f>
        <v>3</v>
      </c>
      <c r="H7" s="16">
        <f t="shared" si="3"/>
        <v>5.8919999999999995</v>
      </c>
      <c r="I7" s="8">
        <f t="shared" si="4"/>
        <v>0.1339090909090909</v>
      </c>
      <c r="K7" s="8">
        <f t="shared" si="0"/>
        <v>2.570053004956524</v>
      </c>
      <c r="L7" s="12">
        <f t="shared" si="5"/>
        <v>1.5700530049565238</v>
      </c>
    </row>
    <row r="8" spans="2:12" s="8" customFormat="1" ht="15">
      <c r="B8" s="3">
        <v>15</v>
      </c>
      <c r="C8" s="1">
        <f t="shared" si="1"/>
        <v>288</v>
      </c>
      <c r="D8" s="1"/>
      <c r="E8" s="1">
        <f t="shared" si="2"/>
        <v>0.04497031398159534</v>
      </c>
      <c r="F8" s="1"/>
      <c r="G8" s="13">
        <f aca="true" t="shared" si="6" ref="G8:G24">G7</f>
        <v>3</v>
      </c>
      <c r="H8" s="15">
        <f t="shared" si="3"/>
        <v>5.8919999999999995</v>
      </c>
      <c r="I8" s="1">
        <f t="shared" si="4"/>
        <v>0.1339090909090909</v>
      </c>
      <c r="J8" s="1"/>
      <c r="K8" s="1">
        <f t="shared" si="0"/>
        <v>2.977721947058116</v>
      </c>
      <c r="L8" s="11">
        <f t="shared" si="5"/>
        <v>1.9777219470581162</v>
      </c>
    </row>
    <row r="9" spans="2:12" s="8" customFormat="1" ht="15">
      <c r="B9" s="7">
        <v>20</v>
      </c>
      <c r="C9" s="8">
        <f t="shared" si="1"/>
        <v>293</v>
      </c>
      <c r="E9" s="8">
        <f t="shared" si="2"/>
        <v>0.03900912251086559</v>
      </c>
      <c r="G9" s="13">
        <f t="shared" si="6"/>
        <v>3</v>
      </c>
      <c r="H9" s="16">
        <f t="shared" si="3"/>
        <v>5.8919999999999995</v>
      </c>
      <c r="I9" s="8">
        <f t="shared" si="4"/>
        <v>0.1339090909090909</v>
      </c>
      <c r="K9" s="8">
        <f t="shared" si="0"/>
        <v>3.432763474025643</v>
      </c>
      <c r="L9" s="12">
        <f t="shared" si="5"/>
        <v>2.432763474025643</v>
      </c>
    </row>
    <row r="10" spans="2:12" s="8" customFormat="1" ht="15">
      <c r="B10" s="3">
        <v>25</v>
      </c>
      <c r="C10" s="1">
        <f t="shared" si="1"/>
        <v>298</v>
      </c>
      <c r="D10" s="1"/>
      <c r="E10" s="1">
        <f t="shared" si="2"/>
        <v>0.034</v>
      </c>
      <c r="F10" s="1"/>
      <c r="G10" s="13">
        <f t="shared" si="6"/>
        <v>3</v>
      </c>
      <c r="H10" s="15">
        <f t="shared" si="3"/>
        <v>5.8919999999999995</v>
      </c>
      <c r="I10" s="1">
        <f t="shared" si="4"/>
        <v>0.1339090909090909</v>
      </c>
      <c r="J10" s="1"/>
      <c r="K10" s="1">
        <f t="shared" si="0"/>
        <v>3.9385026737967905</v>
      </c>
      <c r="L10" s="11">
        <f t="shared" si="5"/>
        <v>2.9385026737967905</v>
      </c>
    </row>
    <row r="11" spans="2:12" s="8" customFormat="1" ht="15">
      <c r="B11" s="7">
        <v>30</v>
      </c>
      <c r="C11" s="8">
        <f t="shared" si="1"/>
        <v>303</v>
      </c>
      <c r="E11" s="8">
        <f t="shared" si="2"/>
        <v>0.029768813797156884</v>
      </c>
      <c r="G11" s="13">
        <f t="shared" si="6"/>
        <v>3</v>
      </c>
      <c r="H11" s="16">
        <f t="shared" si="3"/>
        <v>5.8919999999999995</v>
      </c>
      <c r="I11" s="8">
        <f t="shared" si="4"/>
        <v>0.1339090909090909</v>
      </c>
      <c r="K11" s="8">
        <f t="shared" si="0"/>
        <v>4.498301202780209</v>
      </c>
      <c r="L11" s="12">
        <f t="shared" si="5"/>
        <v>3.498301202780209</v>
      </c>
    </row>
    <row r="12" spans="2:12" s="8" customFormat="1" ht="15">
      <c r="B12" s="3">
        <v>35</v>
      </c>
      <c r="C12" s="1">
        <f t="shared" si="1"/>
        <v>308</v>
      </c>
      <c r="D12" s="1"/>
      <c r="E12" s="1">
        <f t="shared" si="2"/>
        <v>0.026176892125631436</v>
      </c>
      <c r="F12" s="1"/>
      <c r="G12" s="13">
        <f t="shared" si="6"/>
        <v>3</v>
      </c>
      <c r="H12" s="15">
        <f t="shared" si="3"/>
        <v>5.8919999999999995</v>
      </c>
      <c r="I12" s="1">
        <f t="shared" si="4"/>
        <v>0.1339090909090909</v>
      </c>
      <c r="J12" s="1"/>
      <c r="K12" s="1">
        <f t="shared" si="0"/>
        <v>5.115545812941335</v>
      </c>
      <c r="L12" s="11">
        <f t="shared" si="5"/>
        <v>4.115545812941335</v>
      </c>
    </row>
    <row r="13" spans="2:12" s="8" customFormat="1" ht="15">
      <c r="B13" s="7">
        <v>40</v>
      </c>
      <c r="C13" s="8">
        <f t="shared" si="1"/>
        <v>313</v>
      </c>
      <c r="E13" s="8">
        <f t="shared" si="2"/>
        <v>0.02311313056678737</v>
      </c>
      <c r="G13" s="13">
        <f t="shared" si="6"/>
        <v>3</v>
      </c>
      <c r="H13" s="16">
        <f t="shared" si="3"/>
        <v>5.8919999999999995</v>
      </c>
      <c r="I13" s="8">
        <f t="shared" si="4"/>
        <v>0.1339090909090909</v>
      </c>
      <c r="K13" s="8">
        <f t="shared" si="0"/>
        <v>5.7936371069314525</v>
      </c>
      <c r="L13" s="12">
        <f t="shared" si="5"/>
        <v>4.7936371069314525</v>
      </c>
    </row>
    <row r="14" spans="2:12" s="8" customFormat="1" ht="15">
      <c r="B14" s="3">
        <v>45</v>
      </c>
      <c r="C14" s="1">
        <f t="shared" si="1"/>
        <v>318</v>
      </c>
      <c r="D14" s="1"/>
      <c r="E14" s="1">
        <f t="shared" si="2"/>
        <v>0.02048799409683249</v>
      </c>
      <c r="F14" s="1"/>
      <c r="G14" s="13">
        <f t="shared" si="6"/>
        <v>3</v>
      </c>
      <c r="H14" s="15">
        <f t="shared" si="3"/>
        <v>5.8919999999999995</v>
      </c>
      <c r="I14" s="1">
        <f t="shared" si="4"/>
        <v>0.1339090909090909</v>
      </c>
      <c r="J14" s="1"/>
      <c r="K14" s="1">
        <f t="shared" si="0"/>
        <v>6.5359785968404625</v>
      </c>
      <c r="L14" s="11">
        <f t="shared" si="5"/>
        <v>5.5359785968404625</v>
      </c>
    </row>
    <row r="15" spans="2:12" s="8" customFormat="1" ht="15">
      <c r="B15" s="7">
        <v>50</v>
      </c>
      <c r="C15" s="8">
        <f t="shared" si="1"/>
        <v>323</v>
      </c>
      <c r="E15" s="8">
        <f t="shared" si="2"/>
        <v>0.018228928436242537</v>
      </c>
      <c r="G15" s="13">
        <f t="shared" si="6"/>
        <v>3</v>
      </c>
      <c r="H15" s="16">
        <f t="shared" si="3"/>
        <v>5.8919999999999995</v>
      </c>
      <c r="I15" s="8">
        <f t="shared" si="4"/>
        <v>0.1339090909090909</v>
      </c>
      <c r="K15" s="8">
        <f t="shared" si="0"/>
        <v>7.345966131659964</v>
      </c>
      <c r="L15" s="12">
        <f t="shared" si="5"/>
        <v>6.345966131659964</v>
      </c>
    </row>
    <row r="16" spans="2:12" s="8" customFormat="1" ht="15">
      <c r="B16" s="3">
        <v>55</v>
      </c>
      <c r="C16" s="1">
        <f t="shared" si="1"/>
        <v>328</v>
      </c>
      <c r="D16" s="1"/>
      <c r="E16" s="1">
        <f t="shared" si="2"/>
        <v>0.016276826679694833</v>
      </c>
      <c r="F16" s="1"/>
      <c r="G16" s="13">
        <f t="shared" si="6"/>
        <v>3</v>
      </c>
      <c r="H16" s="15">
        <f t="shared" si="3"/>
        <v>5.8919999999999995</v>
      </c>
      <c r="I16" s="1">
        <f t="shared" si="4"/>
        <v>0.1339090909090909</v>
      </c>
      <c r="J16" s="1"/>
      <c r="K16" s="1">
        <f t="shared" si="0"/>
        <v>8.226977748441657</v>
      </c>
      <c r="L16" s="11">
        <f t="shared" si="5"/>
        <v>7.226977748441657</v>
      </c>
    </row>
    <row r="17" spans="2:12" s="8" customFormat="1" ht="15">
      <c r="B17" s="7">
        <v>60</v>
      </c>
      <c r="C17" s="8">
        <f t="shared" si="1"/>
        <v>333</v>
      </c>
      <c r="E17" s="8">
        <f t="shared" si="2"/>
        <v>0.014583291515977639</v>
      </c>
      <c r="G17" s="13">
        <f t="shared" si="6"/>
        <v>3</v>
      </c>
      <c r="H17" s="16">
        <f t="shared" si="3"/>
        <v>5.8919999999999995</v>
      </c>
      <c r="I17" s="8">
        <f t="shared" si="4"/>
        <v>0.1339090909090909</v>
      </c>
      <c r="K17" s="8">
        <f t="shared" si="0"/>
        <v>9.18236399254437</v>
      </c>
      <c r="L17" s="12">
        <f t="shared" si="5"/>
        <v>8.18236399254437</v>
      </c>
    </row>
    <row r="18" spans="2:12" s="8" customFormat="1" ht="15">
      <c r="B18" s="3">
        <v>65</v>
      </c>
      <c r="C18" s="1">
        <f t="shared" si="1"/>
        <v>338</v>
      </c>
      <c r="D18" s="1"/>
      <c r="E18" s="1">
        <f t="shared" si="2"/>
        <v>0.013108501188562641</v>
      </c>
      <c r="F18" s="1"/>
      <c r="G18" s="13">
        <f t="shared" si="6"/>
        <v>3</v>
      </c>
      <c r="H18" s="15">
        <f t="shared" si="3"/>
        <v>5.8919999999999995</v>
      </c>
      <c r="I18" s="1">
        <f t="shared" si="4"/>
        <v>0.1339090909090909</v>
      </c>
      <c r="J18" s="1"/>
      <c r="K18" s="1">
        <f t="shared" si="0"/>
        <v>10.215438743365148</v>
      </c>
      <c r="L18" s="11">
        <f t="shared" si="5"/>
        <v>9.215438743365148</v>
      </c>
    </row>
    <row r="19" spans="2:12" s="8" customFormat="1" ht="15">
      <c r="B19" s="7">
        <v>70</v>
      </c>
      <c r="C19" s="8">
        <f t="shared" si="1"/>
        <v>343</v>
      </c>
      <c r="E19" s="8">
        <f t="shared" si="2"/>
        <v>0.011819536494589104</v>
      </c>
      <c r="G19" s="13">
        <f t="shared" si="6"/>
        <v>3</v>
      </c>
      <c r="H19" s="16">
        <f t="shared" si="3"/>
        <v>5.8919999999999995</v>
      </c>
      <c r="I19" s="8">
        <f t="shared" si="4"/>
        <v>0.1339090909090909</v>
      </c>
      <c r="K19" s="8">
        <f t="shared" si="0"/>
        <v>11.329470573604429</v>
      </c>
      <c r="L19" s="12">
        <f t="shared" si="5"/>
        <v>10.329470573604429</v>
      </c>
    </row>
    <row r="20" spans="2:12" s="8" customFormat="1" ht="15">
      <c r="B20" s="3">
        <v>75</v>
      </c>
      <c r="C20" s="1">
        <f t="shared" si="1"/>
        <v>348</v>
      </c>
      <c r="D20" s="1"/>
      <c r="E20" s="1">
        <f t="shared" si="2"/>
        <v>0.010689061978149578</v>
      </c>
      <c r="F20" s="1"/>
      <c r="G20" s="13">
        <f t="shared" si="6"/>
        <v>3</v>
      </c>
      <c r="H20" s="15">
        <f t="shared" si="3"/>
        <v>5.8919999999999995</v>
      </c>
      <c r="I20" s="1">
        <f t="shared" si="4"/>
        <v>0.1339090909090909</v>
      </c>
      <c r="J20" s="1"/>
      <c r="K20" s="1">
        <f t="shared" si="0"/>
        <v>12.527674662456432</v>
      </c>
      <c r="L20" s="11">
        <f t="shared" si="5"/>
        <v>11.527674662456432</v>
      </c>
    </row>
    <row r="21" spans="2:12" s="8" customFormat="1" ht="15">
      <c r="B21" s="7">
        <v>80</v>
      </c>
      <c r="C21" s="8">
        <f t="shared" si="1"/>
        <v>353</v>
      </c>
      <c r="E21" s="8">
        <f t="shared" si="2"/>
        <v>0.009694280815489889</v>
      </c>
      <c r="G21" s="13">
        <f t="shared" si="6"/>
        <v>3</v>
      </c>
      <c r="H21" s="16">
        <f t="shared" si="3"/>
        <v>5.8919999999999995</v>
      </c>
      <c r="I21" s="8">
        <f t="shared" si="4"/>
        <v>0.1339090909090909</v>
      </c>
      <c r="K21" s="8">
        <f t="shared" si="0"/>
        <v>13.813205276158897</v>
      </c>
      <c r="L21" s="12">
        <f t="shared" si="5"/>
        <v>12.813205276158897</v>
      </c>
    </row>
    <row r="22" spans="2:12" s="8" customFormat="1" ht="15">
      <c r="B22" s="3">
        <v>85</v>
      </c>
      <c r="C22" s="1">
        <f t="shared" si="1"/>
        <v>358</v>
      </c>
      <c r="D22" s="1"/>
      <c r="E22" s="1">
        <f t="shared" si="2"/>
        <v>0.00881610236813336</v>
      </c>
      <c r="F22" s="1"/>
      <c r="G22" s="13">
        <f t="shared" si="6"/>
        <v>3</v>
      </c>
      <c r="H22" s="15">
        <f t="shared" si="3"/>
        <v>5.8919999999999995</v>
      </c>
      <c r="I22" s="1">
        <f t="shared" si="4"/>
        <v>0.1339090909090909</v>
      </c>
      <c r="J22" s="1"/>
      <c r="K22" s="1">
        <f t="shared" si="0"/>
        <v>15.189148823080599</v>
      </c>
      <c r="L22" s="11">
        <f t="shared" si="5"/>
        <v>14.189148823080599</v>
      </c>
    </row>
    <row r="23" spans="2:12" s="8" customFormat="1" ht="15">
      <c r="B23" s="7">
        <v>90</v>
      </c>
      <c r="C23" s="8">
        <f t="shared" si="1"/>
        <v>363</v>
      </c>
      <c r="E23" s="8">
        <f t="shared" si="2"/>
        <v>0.008038475874579582</v>
      </c>
      <c r="G23" s="13">
        <f t="shared" si="6"/>
        <v>3</v>
      </c>
      <c r="H23" s="16">
        <f t="shared" si="3"/>
        <v>5.8919999999999995</v>
      </c>
      <c r="I23" s="8">
        <f t="shared" si="4"/>
        <v>0.1339090909090909</v>
      </c>
      <c r="K23" s="8">
        <f t="shared" si="0"/>
        <v>16.658517484957237</v>
      </c>
      <c r="L23" s="12">
        <f t="shared" si="5"/>
        <v>15.658517484957237</v>
      </c>
    </row>
    <row r="24" spans="2:12" s="8" customFormat="1" ht="15">
      <c r="B24" s="3">
        <v>95</v>
      </c>
      <c r="C24" s="1">
        <f t="shared" si="1"/>
        <v>368</v>
      </c>
      <c r="D24" s="1"/>
      <c r="E24" s="1">
        <f t="shared" si="2"/>
        <v>0.007347854603111018</v>
      </c>
      <c r="F24" s="1"/>
      <c r="G24" s="13">
        <f t="shared" si="6"/>
        <v>3</v>
      </c>
      <c r="H24" s="15">
        <f t="shared" si="3"/>
        <v>5.8919999999999995</v>
      </c>
      <c r="I24" s="1">
        <f t="shared" si="4"/>
        <v>0.1339090909090909</v>
      </c>
      <c r="J24" s="1"/>
      <c r="K24" s="1">
        <f t="shared" si="0"/>
        <v>18.22424342098372</v>
      </c>
      <c r="L24" s="11">
        <f t="shared" si="5"/>
        <v>17.22424342098372</v>
      </c>
    </row>
    <row r="29" spans="3:7" ht="15">
      <c r="C29" s="18" t="s">
        <v>15</v>
      </c>
      <c r="F29" s="19">
        <v>3</v>
      </c>
      <c r="G29" s="2" t="s">
        <v>14</v>
      </c>
    </row>
    <row r="31" ht="15">
      <c r="C31" t="s">
        <v>8</v>
      </c>
    </row>
    <row r="33" spans="3:4" ht="15">
      <c r="C33" t="s">
        <v>9</v>
      </c>
      <c r="D33" t="s">
        <v>10</v>
      </c>
    </row>
  </sheetData>
  <sheetProtection sheet="1" selectLockedCells="1"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Wittenham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Lea</dc:creator>
  <cp:keywords/>
  <dc:description/>
  <cp:lastModifiedBy>Andrew Lea</cp:lastModifiedBy>
  <cp:lastPrinted>2011-02-19T16:37:57Z</cp:lastPrinted>
  <dcterms:created xsi:type="dcterms:W3CDTF">2011-02-16T10:57:33Z</dcterms:created>
  <dcterms:modified xsi:type="dcterms:W3CDTF">2011-02-19T16:40:18Z</dcterms:modified>
  <cp:category/>
  <cp:version/>
  <cp:contentType/>
  <cp:contentStatus/>
</cp:coreProperties>
</file>